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pplico formula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<sst xmlns="http://schemas.openxmlformats.org/spreadsheetml/2006/main" count="54" uniqueCount="35">
  <si>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f(x)=</t>
  </si>
  <si>
    <t>(λ^x∙e^-λ)/x!</t>
  </si>
  <si>
    <t>A</t>
  </si>
  <si>
    <t>Fattoriale</t>
  </si>
  <si>
    <t>FORMULA</t>
  </si>
  <si>
    <t>x=</t>
  </si>
  <si>
    <t>Sq A</t>
  </si>
  <si>
    <t>_</t>
  </si>
  <si>
    <t>Sq B</t>
  </si>
  <si>
    <t>A=</t>
  </si>
  <si>
    <t>GFC sq casa/tot partite + GST sq. Ospite/tot parite fuori casa</t>
  </si>
  <si>
    <t>GSC</t>
  </si>
  <si>
    <t>GFT</t>
  </si>
  <si>
    <t>B=</t>
  </si>
  <si>
    <t>GSC sq casa/tot partite casa + GFT sq. Ospite/partite fuori</t>
  </si>
  <si>
    <t>GFC</t>
  </si>
  <si>
    <t>GST</t>
  </si>
  <si>
    <t>Tot CASA</t>
  </si>
  <si>
    <t>Tot FUORI</t>
  </si>
  <si>
    <t>B</t>
  </si>
  <si>
    <t>e=</t>
  </si>
  <si>
    <t>RISULTATI</t>
  </si>
  <si>
    <t>esiti finali</t>
  </si>
  <si>
    <t>1 (somma tutte le vittorie)</t>
  </si>
  <si>
    <t>X(somma le probabilità dei pareggi)</t>
  </si>
  <si>
    <t>2(somma sconfitte)</t>
  </si>
  <si>
    <t>OVER 1,5</t>
  </si>
  <si>
    <t>UNDER 1,5</t>
  </si>
  <si>
    <t>OVER 2,5</t>
  </si>
  <si>
    <t>UNDER 2,5</t>
  </si>
  <si>
    <t>OVER 3,5</t>
  </si>
  <si>
    <t>UNDER 3,5</t>
  </si>
  <si>
    <t>Sistema progettato e realizzato da Chupa</t>
  </si>
  <si>
    <t>http://www.quotescommessecalcio.com</t>
  </si>
  <si>
    <t xml:space="preserve"> PERCENTUALI CHE AVVENIMENTI SI CONCRETIZZINO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</si>
</sst>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uotescommessecalcio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K21" sqref="K21"/>
    </sheetView>
  </sheetViews>
  <sheetFormatPr defaultColWidth="9.140625" defaultRowHeight="15"/>
  <cols>
    <col min="3" max="3" width="10.140625" style="0" customWidth="1"/>
    <col min="11" max="11" width="10.140625" style="0" customWidth="1"/>
  </cols>
  <sheetData>
    <row r="1" spans="1:9" ht="15">
      <c r="A1" t="s">
        <v>0</v>
      </c>
      <c r="B1" s="13" t="s">
        <v>1</v>
      </c>
      <c r="C1" s="13"/>
      <c r="F1" s="1" t="s">
        <v>2</v>
      </c>
      <c r="H1" t="s">
        <v>3</v>
      </c>
      <c r="I1" s="1" t="s">
        <v>4</v>
      </c>
    </row>
    <row r="2" spans="2:9" ht="15">
      <c r="B2" s="2"/>
      <c r="C2" s="2"/>
      <c r="F2" t="s">
        <v>5</v>
      </c>
      <c r="G2">
        <v>0</v>
      </c>
      <c r="H2">
        <v>1</v>
      </c>
      <c r="I2">
        <f>(($B$12^G2)*($B$16^(-$B$12)))/H2</f>
        <v>0.32736920841249556</v>
      </c>
    </row>
    <row r="3" spans="1:9" ht="15">
      <c r="A3" s="1" t="s">
        <v>6</v>
      </c>
      <c r="B3" s="1" t="s">
        <v>7</v>
      </c>
      <c r="C3" s="1" t="s">
        <v>8</v>
      </c>
      <c r="F3" t="s">
        <v>5</v>
      </c>
      <c r="G3">
        <v>1</v>
      </c>
      <c r="H3">
        <v>1</v>
      </c>
      <c r="I3">
        <f aca="true" t="shared" si="0" ref="I3:I8">(($B$12^G3)*($B$16^(-$B$12)))/H3</f>
        <v>0.3655622827272867</v>
      </c>
    </row>
    <row r="4" spans="6:17" ht="15">
      <c r="F4" t="s">
        <v>5</v>
      </c>
      <c r="G4">
        <v>2</v>
      </c>
      <c r="H4">
        <v>2</v>
      </c>
      <c r="I4">
        <f t="shared" si="0"/>
        <v>0.2041056078560684</v>
      </c>
      <c r="K4" t="s">
        <v>9</v>
      </c>
      <c r="L4" s="13" t="s">
        <v>10</v>
      </c>
      <c r="M4" s="13"/>
      <c r="N4" s="13"/>
      <c r="O4" s="13"/>
      <c r="P4" s="13"/>
      <c r="Q4" s="13"/>
    </row>
    <row r="5" spans="1:9" ht="15">
      <c r="A5" s="3" t="s">
        <v>11</v>
      </c>
      <c r="B5" s="3">
        <v>2</v>
      </c>
      <c r="F5" t="s">
        <v>5</v>
      </c>
      <c r="G5">
        <v>3</v>
      </c>
      <c r="H5">
        <v>6</v>
      </c>
      <c r="I5">
        <f t="shared" si="0"/>
        <v>0.07597264292420323</v>
      </c>
    </row>
    <row r="6" spans="3:12" ht="15">
      <c r="C6" s="4" t="s">
        <v>12</v>
      </c>
      <c r="D6" s="4">
        <v>10</v>
      </c>
      <c r="F6" t="s">
        <v>5</v>
      </c>
      <c r="G6">
        <v>4</v>
      </c>
      <c r="H6">
        <v>24</v>
      </c>
      <c r="I6">
        <f t="shared" si="0"/>
        <v>0.021209029483006736</v>
      </c>
      <c r="K6" t="s">
        <v>13</v>
      </c>
      <c r="L6" t="s">
        <v>14</v>
      </c>
    </row>
    <row r="7" spans="1:9" ht="15">
      <c r="A7" s="3" t="s">
        <v>15</v>
      </c>
      <c r="B7" s="3">
        <v>7</v>
      </c>
      <c r="F7" t="s">
        <v>5</v>
      </c>
      <c r="G7" s="5">
        <v>5</v>
      </c>
      <c r="H7" s="5">
        <v>120</v>
      </c>
      <c r="I7" s="5">
        <f t="shared" si="0"/>
        <v>0.004736683251204838</v>
      </c>
    </row>
    <row r="8" spans="3:9" ht="15">
      <c r="C8" s="4" t="s">
        <v>16</v>
      </c>
      <c r="D8" s="4">
        <v>5</v>
      </c>
      <c r="F8" t="s">
        <v>5</v>
      </c>
      <c r="G8" s="5">
        <v>6</v>
      </c>
      <c r="H8" s="5">
        <v>720</v>
      </c>
      <c r="I8" s="5">
        <f t="shared" si="0"/>
        <v>0.0008815493828631226</v>
      </c>
    </row>
    <row r="10" spans="1:9" ht="15">
      <c r="A10" s="3" t="s">
        <v>17</v>
      </c>
      <c r="B10" s="3">
        <v>5</v>
      </c>
      <c r="C10" s="4" t="s">
        <v>18</v>
      </c>
      <c r="D10" s="4">
        <v>6</v>
      </c>
      <c r="F10" s="1" t="s">
        <v>19</v>
      </c>
      <c r="H10" t="s">
        <v>3</v>
      </c>
      <c r="I10" s="1" t="s">
        <v>4</v>
      </c>
    </row>
    <row r="11" spans="6:9" ht="15">
      <c r="F11" t="s">
        <v>5</v>
      </c>
      <c r="G11">
        <v>0</v>
      </c>
      <c r="H11">
        <v>1</v>
      </c>
      <c r="I11">
        <f>(($B$14^G11)*($B$16^(-$B$14)))/H11</f>
        <v>0.35581891832890966</v>
      </c>
    </row>
    <row r="12" spans="1:9" ht="15">
      <c r="A12" t="s">
        <v>9</v>
      </c>
      <c r="B12">
        <f>((B7/B10)+(D8/D10))/2</f>
        <v>1.1166666666666667</v>
      </c>
      <c r="F12" t="s">
        <v>5</v>
      </c>
      <c r="G12">
        <v>1</v>
      </c>
      <c r="H12">
        <v>1</v>
      </c>
      <c r="I12">
        <f aca="true" t="shared" si="1" ref="I12:I17">(($B$14^G12)*($B$16^(-$B$14)))/H12</f>
        <v>0.36767954893987337</v>
      </c>
    </row>
    <row r="13" spans="6:9" ht="15">
      <c r="F13" t="s">
        <v>5</v>
      </c>
      <c r="G13">
        <v>2</v>
      </c>
      <c r="H13">
        <v>2</v>
      </c>
      <c r="I13">
        <f t="shared" si="1"/>
        <v>0.1899677669522679</v>
      </c>
    </row>
    <row r="14" spans="1:9" ht="15">
      <c r="A14" t="s">
        <v>13</v>
      </c>
      <c r="B14">
        <f>((B5/B10)+(D6/D10))/2</f>
        <v>1.0333333333333334</v>
      </c>
      <c r="F14" t="s">
        <v>5</v>
      </c>
      <c r="G14">
        <v>3</v>
      </c>
      <c r="H14">
        <v>6</v>
      </c>
      <c r="I14">
        <f t="shared" si="1"/>
        <v>0.06543334195022561</v>
      </c>
    </row>
    <row r="15" spans="6:9" ht="15">
      <c r="F15" t="s">
        <v>5</v>
      </c>
      <c r="G15">
        <v>4</v>
      </c>
      <c r="H15">
        <v>24</v>
      </c>
      <c r="I15">
        <f t="shared" si="1"/>
        <v>0.01690361333714162</v>
      </c>
    </row>
    <row r="16" spans="1:9" ht="15">
      <c r="A16" t="s">
        <v>20</v>
      </c>
      <c r="B16" s="6">
        <v>2.71828183</v>
      </c>
      <c r="F16" t="s">
        <v>5</v>
      </c>
      <c r="G16" s="5">
        <v>5</v>
      </c>
      <c r="H16" s="5">
        <v>120</v>
      </c>
      <c r="I16" s="5">
        <f t="shared" si="1"/>
        <v>0.003493413423009268</v>
      </c>
    </row>
    <row r="17" spans="6:9" ht="15">
      <c r="F17" t="s">
        <v>5</v>
      </c>
      <c r="G17" s="5">
        <v>6</v>
      </c>
      <c r="H17" s="5">
        <v>720</v>
      </c>
      <c r="I17" s="5">
        <f t="shared" si="1"/>
        <v>0.0006016434228515963</v>
      </c>
    </row>
    <row r="19" ht="15">
      <c r="A19" t="s">
        <v>21</v>
      </c>
    </row>
    <row r="20" spans="2:8" ht="15">
      <c r="B20" s="7"/>
      <c r="C20" s="8" t="s">
        <v>8</v>
      </c>
      <c r="D20" s="7"/>
      <c r="E20" s="7"/>
      <c r="F20" s="7"/>
      <c r="G20" s="7"/>
      <c r="H20" s="7"/>
    </row>
    <row r="21" spans="1:11" ht="15">
      <c r="A21" s="9" t="s">
        <v>6</v>
      </c>
      <c r="B21" s="7">
        <v>0</v>
      </c>
      <c r="C21" s="7">
        <v>1</v>
      </c>
      <c r="D21" s="7">
        <v>2</v>
      </c>
      <c r="E21" s="7">
        <v>3</v>
      </c>
      <c r="F21" s="7">
        <v>4</v>
      </c>
      <c r="G21" s="7">
        <v>5</v>
      </c>
      <c r="H21" s="7">
        <v>6</v>
      </c>
      <c r="J21" t="s">
        <v>22</v>
      </c>
      <c r="K21" t="s">
        <v>34</v>
      </c>
    </row>
    <row r="22" spans="1:8" ht="15">
      <c r="A22" s="10">
        <v>0</v>
      </c>
      <c r="B22" s="11">
        <f aca="true" t="shared" si="2" ref="B22:B28">I2*$I$11*100</f>
        <v>11.648415763152556</v>
      </c>
      <c r="C22" s="11">
        <f>I2*$I$12*100</f>
        <v>12.036696288590978</v>
      </c>
      <c r="D22" s="11">
        <f>I2*$I$13*100</f>
        <v>6.218959749105338</v>
      </c>
      <c r="E22" s="12">
        <f>I2*$I$14*100</f>
        <v>2.1420861358029497</v>
      </c>
      <c r="F22" s="12">
        <f>I2*$I$15*100</f>
        <v>0.5533722517490955</v>
      </c>
      <c r="G22" s="12">
        <f>I2*$I$16*100</f>
        <v>0.11436359869481307</v>
      </c>
      <c r="H22" s="12">
        <f>I2*$I$17*100</f>
        <v>0.019695953108551142</v>
      </c>
    </row>
    <row r="23" spans="1:14" ht="15">
      <c r="A23" s="10">
        <v>1</v>
      </c>
      <c r="B23" s="11">
        <f t="shared" si="2"/>
        <v>13.007397602187021</v>
      </c>
      <c r="C23" s="11">
        <f aca="true" t="shared" si="3" ref="C23:C28">I3*$I$12*100</f>
        <v>13.440977522259923</v>
      </c>
      <c r="D23" s="11">
        <f aca="true" t="shared" si="4" ref="D23:D28">I3*$I$13*100</f>
        <v>6.944505053167626</v>
      </c>
      <c r="E23" s="12">
        <f aca="true" t="shared" si="5" ref="E23:E28">I3*$I$14*100</f>
        <v>2.3919961849799605</v>
      </c>
      <c r="F23" s="12">
        <f aca="true" t="shared" si="6" ref="F23:F28">I3*$I$15*100</f>
        <v>0.6179323477864899</v>
      </c>
      <c r="G23" s="12">
        <f aca="true" t="shared" si="7" ref="G23:G28">I3*$I$16*100</f>
        <v>0.12770601854254124</v>
      </c>
      <c r="H23" s="12">
        <f aca="true" t="shared" si="8" ref="H23:H28">I3*$I$17*100</f>
        <v>0.021993814304548772</v>
      </c>
      <c r="J23" s="14" t="s">
        <v>23</v>
      </c>
      <c r="K23" s="14"/>
      <c r="L23" s="14"/>
      <c r="M23" s="1"/>
      <c r="N23" s="12">
        <f>B23+B24+B25+B26+B27+B28+C24+C25+C26+C27+C28+D25+D26+D27+D28+E26+E27+E28+F27+F28+G28</f>
        <v>37.35017580672633</v>
      </c>
    </row>
    <row r="24" spans="1:13" ht="15">
      <c r="A24" s="10">
        <v>2</v>
      </c>
      <c r="B24" s="11">
        <f t="shared" si="2"/>
        <v>7.262463661221087</v>
      </c>
      <c r="C24" s="11">
        <f t="shared" si="3"/>
        <v>7.50454578326179</v>
      </c>
      <c r="D24" s="11">
        <f t="shared" si="4"/>
        <v>3.8773486546852585</v>
      </c>
      <c r="E24" s="12">
        <f t="shared" si="5"/>
        <v>1.3355312032804778</v>
      </c>
      <c r="F24" s="12">
        <f t="shared" si="6"/>
        <v>0.3450122275141236</v>
      </c>
      <c r="G24" s="12">
        <f t="shared" si="7"/>
        <v>0.07130252701958553</v>
      </c>
      <c r="H24" s="12">
        <f t="shared" si="8"/>
        <v>0.012279879653373066</v>
      </c>
      <c r="J24" s="1"/>
      <c r="K24" s="1"/>
      <c r="L24" s="1"/>
      <c r="M24" s="1"/>
    </row>
    <row r="25" spans="1:14" ht="15">
      <c r="A25" s="10">
        <v>3</v>
      </c>
      <c r="B25" s="12">
        <f t="shared" si="2"/>
        <v>2.703250362787849</v>
      </c>
      <c r="C25" s="12">
        <f t="shared" si="3"/>
        <v>2.7933587082141105</v>
      </c>
      <c r="D25" s="12">
        <f t="shared" si="4"/>
        <v>1.4432353325772906</v>
      </c>
      <c r="E25" s="12">
        <f t="shared" si="5"/>
        <v>0.49711439233217786</v>
      </c>
      <c r="F25" s="12">
        <f t="shared" si="6"/>
        <v>0.128421218019146</v>
      </c>
      <c r="G25" s="12">
        <f t="shared" si="7"/>
        <v>0.026540385057290165</v>
      </c>
      <c r="H25" s="12">
        <f t="shared" si="8"/>
        <v>0.004570844093199975</v>
      </c>
      <c r="J25" s="14" t="s">
        <v>24</v>
      </c>
      <c r="K25" s="14"/>
      <c r="L25" s="14"/>
      <c r="M25" s="14"/>
      <c r="N25" s="12">
        <f>B22+C23+D24+E25+F26+G27+H28</f>
        <v>29.501415012917434</v>
      </c>
    </row>
    <row r="26" spans="1:13" ht="15">
      <c r="A26" s="10">
        <v>4</v>
      </c>
      <c r="B26" s="12">
        <f t="shared" si="2"/>
        <v>0.754657392944941</v>
      </c>
      <c r="C26" s="12">
        <f t="shared" si="3"/>
        <v>0.7798126393764393</v>
      </c>
      <c r="D26" s="12">
        <f t="shared" si="4"/>
        <v>0.4029031970111603</v>
      </c>
      <c r="E26" s="12">
        <f t="shared" si="5"/>
        <v>0.13877776785939966</v>
      </c>
      <c r="F26" s="12">
        <f t="shared" si="6"/>
        <v>0.035850923363678254</v>
      </c>
      <c r="G26" s="12">
        <f t="shared" si="7"/>
        <v>0.007409190828493505</v>
      </c>
      <c r="H26" s="12">
        <f t="shared" si="8"/>
        <v>0.0012760273093516594</v>
      </c>
      <c r="J26" s="1"/>
      <c r="K26" s="1"/>
      <c r="L26" s="1"/>
      <c r="M26" s="1"/>
    </row>
    <row r="27" spans="1:14" ht="15">
      <c r="A27" s="10">
        <v>5</v>
      </c>
      <c r="B27" s="12">
        <f t="shared" si="2"/>
        <v>0.16854015109103687</v>
      </c>
      <c r="C27" s="12">
        <f t="shared" si="3"/>
        <v>0.1741581561274048</v>
      </c>
      <c r="D27" s="12">
        <f t="shared" si="4"/>
        <v>0.08998171399915915</v>
      </c>
      <c r="E27" s="12">
        <f t="shared" si="5"/>
        <v>0.03099370148859926</v>
      </c>
      <c r="F27" s="12">
        <f t="shared" si="6"/>
        <v>0.008006706217888144</v>
      </c>
      <c r="G27" s="12">
        <f t="shared" si="7"/>
        <v>0.0016547192850302163</v>
      </c>
      <c r="H27" s="12">
        <f t="shared" si="8"/>
        <v>0.00028497943242187065</v>
      </c>
      <c r="J27" s="14" t="s">
        <v>25</v>
      </c>
      <c r="K27" s="14"/>
      <c r="L27" s="14"/>
      <c r="M27" s="14"/>
      <c r="N27" s="12">
        <f>C22+D22+E22+F22+G22+H22+D23+E23+F23+G23+H23+E24+F24+G24+H24+F25+G25+H25+G26+H26+H27</f>
        <v>33.12193587804035</v>
      </c>
    </row>
    <row r="28" spans="1:8" ht="15">
      <c r="A28" s="10">
        <v>6</v>
      </c>
      <c r="B28" s="12">
        <f t="shared" si="2"/>
        <v>0.031367194786387415</v>
      </c>
      <c r="C28" s="12">
        <f t="shared" si="3"/>
        <v>0.03241276794593367</v>
      </c>
      <c r="D28" s="12">
        <f t="shared" si="4"/>
        <v>0.01674659677206573</v>
      </c>
      <c r="E28" s="12">
        <f t="shared" si="5"/>
        <v>0.005768272221489306</v>
      </c>
      <c r="F28" s="12">
        <f t="shared" si="6"/>
        <v>0.0014901369905514046</v>
      </c>
      <c r="G28" s="12">
        <f t="shared" si="7"/>
        <v>0.0003079616447139569</v>
      </c>
      <c r="H28" s="12">
        <f t="shared" si="8"/>
        <v>5.303783881184815E-05</v>
      </c>
    </row>
    <row r="29" spans="11:15" ht="15">
      <c r="K29" t="s">
        <v>26</v>
      </c>
      <c r="L29" s="12">
        <f>C23+C24+C25+C26+C27+C28+B24+B25+B26+B27+B28+D22+D23+D24+D25+D26+D27+D28+E28+E27+E26+E25+E24+E23+E22+F22+F23+F24+F25+F26+F27+F28+G28+G27+G26+G25+G24+G23+G22+H22+H23+H24+H25+H26+H27+H28</f>
        <v>63.28101704375356</v>
      </c>
      <c r="O29" s="12"/>
    </row>
    <row r="30" spans="11:15" ht="15">
      <c r="K30" t="s">
        <v>27</v>
      </c>
      <c r="L30" s="12">
        <f>B22+C22+B23</f>
        <v>36.69250965393056</v>
      </c>
      <c r="O30" s="12"/>
    </row>
    <row r="31" ht="15">
      <c r="L31" s="12"/>
    </row>
    <row r="32" spans="11:15" ht="15">
      <c r="K32" t="s">
        <v>28</v>
      </c>
      <c r="L32" s="12">
        <f>C24+D23+E22+E23+E24+D24+D25+C25+B25+B26+B27+B28+C28+C27+C26+D26+D27+D28+E28+E27+E26+E25+F25+F26+F27+F28+G28+G27+H27+H28+H26+G26+G25+H25+H24+H23+H22+G22+G23+G24+F24+F23+F22</f>
        <v>36.35861611116722</v>
      </c>
      <c r="O32" s="12"/>
    </row>
    <row r="33" spans="11:15" ht="15">
      <c r="K33" t="s">
        <v>29</v>
      </c>
      <c r="L33" s="12">
        <f>B22+C22+C23+B23+B24+D22</f>
        <v>63.6149105865169</v>
      </c>
      <c r="O33" s="12"/>
    </row>
    <row r="34" ht="15">
      <c r="L34" s="12"/>
    </row>
    <row r="35" spans="11:12" ht="15">
      <c r="K35" t="s">
        <v>30</v>
      </c>
      <c r="L35" s="12">
        <f>H28+G28+G27+H27+H26+G26+F26+F27+F28+E28+D28+C28+B28+B27+C27+D27+E27+E26+D26+C26+B26+C25+D25+E25+F25+G25+H25+H24+H23+H22+G22+G23+G24+F24+F23+F22+E23+E24+D24</f>
        <v>17.06422877614699</v>
      </c>
    </row>
    <row r="36" spans="11:12" ht="15">
      <c r="K36" t="s">
        <v>31</v>
      </c>
      <c r="L36" s="12">
        <f>B22+C22+C23+B23+B24+C24+D23+D22+E22+B25</f>
        <v>82.90929792153713</v>
      </c>
    </row>
    <row r="39" ht="15">
      <c r="A39" t="s">
        <v>32</v>
      </c>
    </row>
    <row r="41" ht="15">
      <c r="A41" t="s">
        <v>33</v>
      </c>
    </row>
  </sheetData>
  <sheetProtection selectLockedCells="1" selectUnlockedCells="1"/>
  <mergeCells count="5">
    <mergeCell ref="B1:C1"/>
    <mergeCell ref="L4:Q4"/>
    <mergeCell ref="J23:L23"/>
    <mergeCell ref="J25:M25"/>
    <mergeCell ref="J27:M27"/>
  </mergeCells>
  <hyperlinks>
    <hyperlink ref="A41" r:id="rId1" display="http://www.quotescommessecalcio.com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2015-03-13T07:34:02Z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